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บุคคล\6 TIA\ita 2569\จังหวัดตาก 2569 ita\ลงเว็บ OIT\"/>
    </mc:Choice>
  </mc:AlternateContent>
  <xr:revisionPtr revIDLastSave="0" documentId="13_ncr:1_{FDC7D714-913D-482D-993C-8159F9C12E5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lรายงานสรุป68" sheetId="6" r:id="rId1"/>
    <sheet name="2568" sheetId="4" r:id="rId2"/>
    <sheet name="2569" sheetId="5" r:id="rId3"/>
  </sheets>
  <definedNames>
    <definedName name="_xlnm.Print_Area" localSheetId="2">'2569'!#REF!</definedName>
    <definedName name="_xlnm.Print_Area" localSheetId="0">lรายงานสรุป68!$A$1:$F$74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6" l="1"/>
  <c r="D43" i="6"/>
  <c r="I14" i="4"/>
  <c r="I13" i="4"/>
  <c r="D23" i="6"/>
  <c r="D49" i="6" l="1"/>
  <c r="E48" i="6" s="1"/>
  <c r="E22" i="6"/>
  <c r="E17" i="6"/>
  <c r="E43" i="6" l="1"/>
  <c r="E49" i="6" s="1"/>
  <c r="E23" i="6"/>
</calcChain>
</file>

<file path=xl/sharedStrings.xml><?xml version="1.0" encoding="utf-8"?>
<sst xmlns="http://schemas.openxmlformats.org/spreadsheetml/2006/main" count="130" uniqueCount="84">
  <si>
    <t>วิธีการจัดซื้อจัดจ้าง</t>
  </si>
  <si>
    <t>วิธีประกาศเชิญชวนทั่วไป</t>
  </si>
  <si>
    <t>วิธีเฉพาะเจาะจง</t>
  </si>
  <si>
    <t>เหตุผลที่คัดเลือกโดยสังเขป</t>
  </si>
  <si>
    <t>เลขที่และวันที่ของสัญญา</t>
  </si>
  <si>
    <t>งานที่จัดซื้อหรือจัดจ้าง</t>
  </si>
  <si>
    <t>ราคากลาง</t>
  </si>
  <si>
    <t>ผู้เสนอราคา
และราคาที่เสนอ</t>
  </si>
  <si>
    <t>แบบ สขร. 1</t>
  </si>
  <si>
    <t>สรุปผลการดำเนินการจัดซื้อจัดจ้างไตรมาสที่ 1 – 2 ประจำปีงบประมาณ พ.ศ. 2569</t>
  </si>
  <si>
    <t>หน่วยงาน ที่ทำการปกครองจังหวัดตาก</t>
  </si>
  <si>
    <t>วงเงินที่จะซื้อ
หรือจะจ้าง</t>
  </si>
  <si>
    <t xml:space="preserve">ผู้ที่ได้การคัดเลือก
และราคาราคาที่ตกลงซื้อหรือจ้าง </t>
  </si>
  <si>
    <t>โครงการปรับปรุงระบบไฟฟ้า เพิ่มประสิทธิภาพ
การปฏิบัติงานของที่ว่าการปกครองจังหวัดตาก 
ตำบลหนองหลวง อำเภอเมืองตาก จังหวัดตาก</t>
  </si>
  <si>
    <t>ห้างหุ่นส่วนจำกัด 
เวกเจริญเงินดี</t>
  </si>
  <si>
    <t>ลำดับที่</t>
  </si>
  <si>
    <t xml:space="preserve"> 1/2569
ลว 27 ก.พ. 2569</t>
  </si>
  <si>
    <t>โครงการปรับปรุงเพิ่มประสิทธิภาพการปฏิบัติงานของที่ทำการปกครองจังหวัดตาก 
ตำบลหนองหลวง อำเภอเมืองตาก จังหวัดตาก</t>
  </si>
  <si>
    <t>ห้างหุ้นส่วนจำกัด 
ตาก อลูมินั่ม</t>
  </si>
  <si>
    <t>ห้างหุ้นส่วนจำกัด 
ลานสางก่อสร้าง</t>
  </si>
  <si>
    <t>ห้างหุ่นส่วนจำกัด 
เวกเจริญเงินดี
ห้างหุ้นส่วนจำกัด 
เจเอส รุ่งทรัพย์การโยธา</t>
  </si>
  <si>
    <t>2/2568
ลว 07 พ.ค. 2568</t>
  </si>
  <si>
    <t>8,600,000.00
9,804,889.00</t>
  </si>
  <si>
    <t>เสนอราคาต่ำสุด
เป็นผู้มีคุณสมบัติตรงตามเงื่อนไขที่กำหนด</t>
  </si>
  <si>
    <t>1/2568
ลว 17 ธ.ค. 2567</t>
  </si>
  <si>
    <t>เป็นผู้มีคุณสมบัติตรงตามเงื่อนไขที่กำหนด</t>
  </si>
  <si>
    <t>เป็นผู้มีคุณสมบัติตรงตามเงื่อนไขที่กำหนด 
ร้านอยู่ใกล้สำนักงาน</t>
  </si>
  <si>
    <t>1/2568
ลว 23 เม.ย. 2568</t>
  </si>
  <si>
    <t xml:space="preserve">โครงการปรับปรุงซ่อมแซมกองร้อยอาสารักษาดินแดน ประจำปีงบประมาณ 
พ.ศ. 2568 รายการปรับปรุงอาคารเก็บอาภรณ์ภัณฑ์ ยุทธภัณฑ์ และเครื่องสนาม 
กองร้อยอาสารักษาดินแดนจังหวัดตาก </t>
  </si>
  <si>
    <t>โครงการปรับปรุงบ้านพักข้าราชการเสมียนตราจังหวัดตาก</t>
  </si>
  <si>
    <t>2/2568
ลว 23 เม.ย. 2568</t>
  </si>
  <si>
    <t>โครงการปรับปรุงซ่อมแซมกองร้อยอาสารักษาดินแดนจังหวัด ประจำปีงบประมาณ
 พ.ศ. 2568 รายการปรับปรุงทาสีรั้ว กองร้อยอาสารักษาดินแดนจังหวัดตาก</t>
  </si>
  <si>
    <t>โครงการปรับปรุงซ่อมแซมกองร้อยอาสารักษาดินแดนจังหวัด ประจำปีงบประมาณ
 พ.ศ. 2568 รายการงานปรับปรุงภูมิทัศน์ กองร้อยอาสารักษาดินแดนจังหวัดตาก</t>
  </si>
  <si>
    <t>3/2568
ลว 23 เม.ย. 2568</t>
  </si>
  <si>
    <t>สรุปผลการดำเนินการจัดซื้อจัดจ้าง ประจำปีงบประมาณ พ.ศ. 2568</t>
  </si>
  <si>
    <t>ห้างหุ้นส่วนจำกัด 
ส.ตากอลูมินั่ม</t>
  </si>
  <si>
    <t>1/2568
ลว 18 ก.ค. 2568</t>
  </si>
  <si>
    <t xml:space="preserve">โครงการเสริมสร้างความปลอดภัยให้แก่ทรัพย์สินของทางราชการ 
(บ้านพักปลัดจังหวัดตาก) </t>
  </si>
  <si>
    <t>2/2568
ลว 18 ก.ค. 2568</t>
  </si>
  <si>
    <t>รายงานผลการจัดซื้อจัดจ้างประจําปีงบประมาณ พ.ศ. 2568</t>
  </si>
  <si>
    <t>ที่ทำการปกครองจังหวัดตาก ได้จัดทํารายงานสรุปผลการดําเนินการจัดซื้อจัดจ้าง และ</t>
  </si>
  <si>
    <t>การวิเคราะห์ผลการจัดซื้อ จัดจ้าง ประจําปีงบปีงบประมาณ พ.ศ. 2568 ซึ่งเป็นการดําเนินการตาม</t>
  </si>
  <si>
    <t>พระราชบัญญัติการจัดซื้อจัดจ้างและการ บริหารพัสดุภาครัฐ พ.ศ. 2560ระเบียบกระทรวงการคลัง</t>
  </si>
  <si>
    <t xml:space="preserve">ว่าด้วยการจัดซื้อจัดจ้างและการบริหารพัสดุภาครัฐ พ.ศ. 2560กฎกระทรวง และหนังสือเวียนต่าง ๆ </t>
  </si>
  <si>
    <t>ที่เกี่ยวข้อง เพื่อแสดงให้เห็นว่าการจัดซื้อจัดจ้างของหน่วยงาน มีความโปร่งใส เปิดโอกาสให้มีการ</t>
  </si>
  <si>
    <t>แข่งขันอย่างเป็นธรรม คํานึงถึงวัตถุประสงค์ของการใช้งานเป็นสําคัญ มีประสิทธิภาพและประสิทธิผล</t>
  </si>
  <si>
    <t>ตรวจสอบได้ และมีความคุ้มค่า ซึ่งก่อให้เกิดประโยชน์สูงสุดในการใช้จ่ายเงินงบประมาณ สําหรับผลการ</t>
  </si>
  <si>
    <t>จัดซื้อจัดจ้าง จําแนกตามวิธีการจัดซื้อจัดจ้าง เพื่อให้เป็นไปตามกรอบการประเมินคุณธรรมและความ</t>
  </si>
  <si>
    <t>โปร่งใสในการดําเนินงานของหน่วยงานภาครัฐ (Integrity and Transparency Assessment : ITA)</t>
  </si>
  <si>
    <t>ที่กําหนดให้ส่วนราชการนําผลการวิเคราะห์ไปปรับปรุงและพัฒนากระบวนการปฏิบัติงาน ดังนี้</t>
  </si>
  <si>
    <t>ตารางที่ 1</t>
  </si>
  <si>
    <t>ตารางที่ 2</t>
  </si>
  <si>
    <t>ตารางแสดงร้อยละของจํานวนโครงการที่จัดซื้อจัดจ้าง จําแนกตามวิธีการจัดซื้อจัดจ้าง</t>
  </si>
  <si>
    <t>ลำดับ</t>
  </si>
  <si>
    <t>วิธีการจัดซื้อจ้ดจ้าง</t>
  </si>
  <si>
    <t>จํานวน (โครงการ)</t>
  </si>
  <si>
    <t>ร้อยละ</t>
  </si>
  <si>
    <t>วิธีประกาศเชิญชวนทั่วไป (e-bidding)</t>
  </si>
  <si>
    <t>วิธีตลาดอิเล็กทรอนิกส์ (e-market)</t>
  </si>
  <si>
    <t>วิธีคัดเลือก</t>
  </si>
  <si>
    <t>การจัดซื้อจัดจ้าง</t>
  </si>
  <si>
    <t>รวม</t>
  </si>
  <si>
    <t>จําแนกตามวิธีการจัดซื้อจัดจ้าง ดังรูป</t>
  </si>
  <si>
    <t xml:space="preserve">จากตารางที่ 1 แสดงให้เห็นว่า มีการจัดซื้อจัดจ้างรวมทั้งสิ้น จํานวน 7 โครงการ พบว่า </t>
  </si>
  <si>
    <t xml:space="preserve">ดําเนินการจัดซื้อจัดจ้างโดยวิธีเฉพาะเจาะจงมากที่สุด จํานวน 6 โครงการ คิดเป็นร้อยละ 85.71 </t>
  </si>
  <si>
    <t>รองลงมา คือ วิธีประกาศ เชิญชวนทั่วไป (e-bidding) จํานวน 1 โครงการ คิดเป็นร้อยละ 14.29</t>
  </si>
  <si>
    <t xml:space="preserve">จํานวน 0 โครงการ คิดเป็นร้อยละ 0 ตามลําดับ ปรากฏตามแผนภูมิแสดงจํานวนโครงการที่จัดซื้อจัดจ้าง </t>
  </si>
  <si>
    <t xml:space="preserve">และไม่มีการจัดซื้อจัดจ้างด้วยวิธีคัดเลือก ไม่มีการจัดซื้อจัดจ้างด้วยวิธีตลาดอิเล็กทรอนิกส์ (e-market) </t>
  </si>
  <si>
    <t>ตารางแสดงร้อยละของจํานวนงบประมาณในการจัดซื้อจัดจ้าง จําแนกตามวิธีการจัดซื้อจัดจ้าง</t>
  </si>
  <si>
    <t>จํานวนเงิน (บาท)</t>
  </si>
  <si>
    <t xml:space="preserve">จากตารางที่ 2 แสดงให้เห็นว่า มีการจัดซื้อจัดจ้าง รวมทั้งสิ้น จํานวน 10,096,750.00 บาท </t>
  </si>
  <si>
    <t xml:space="preserve">(สิบล้านเก้าหมื่นหกพันเจ็ดร้อยห้าสิบบาท) พบว่า มีการจัดซื้อจัดจ้างโดยวิธีประกาศเชิญชวนทั่วไป </t>
  </si>
  <si>
    <t xml:space="preserve">(e-bidding)จํานวน 86,000,000 บาท คิดเป็นร้อยละ 85.18 มากที่สุด รองลงมา คือวิธีเฉพาะเจาะจง </t>
  </si>
  <si>
    <t xml:space="preserve">จํานวน 1,496,750,00 บาท คิดเป็นร้อยละ 14.82 และไม่มีการจัดซื้อจัดจ้างด้วยวิธีคัดเลือก </t>
  </si>
  <si>
    <t xml:space="preserve">โดยหน่วยงานไม่มีการจัดซื้อจัดจ้างด้วยวิธีตลาดอิเล็กทรอนิกส์ (e-market) เท่ากับจํานวน 0 โครงการ </t>
  </si>
  <si>
    <t xml:space="preserve">จำนวน 0 บาท ร้อยละ 0.0 ตามลําดับ ปรากฏตามแผนภูมิแสดงจํานวนงบประมาณในการจัดซื้อจัดจ้าง </t>
  </si>
  <si>
    <t>แผนภูมิแสดงร้อยละของจํานวนโครงการที่จัดซื้อจัดจ้าง จําแนกตามวิธีการจัดซื้อจัดจ้าง</t>
  </si>
  <si>
    <t>แผนภูมิแสดงร้อยละของจํานวนงบประมาณในการจัดซื้อจัดจ้าง จําแนกตามวิธีการจัดซื้อจัดจ้าง</t>
  </si>
  <si>
    <t>ปัญหา/อุปสรรค</t>
  </si>
  <si>
    <t>ข้อเสนอแนะ</t>
  </si>
  <si>
    <t>งานจ้างที่ปรึกษา</t>
  </si>
  <si>
    <t>การจัดซื้อจัดจ้าง บางโครงการเป็นงานที่ต้องทำเร่งด่วน ส่งผลให้อาจเกิดความเสี่ยงที่เกิดจากข้อผิดพลาด</t>
  </si>
  <si>
    <t xml:space="preserve">ในดำเนินการด้านงานเอกสารที่จะต้องจัดซื้อจัดจ้าง </t>
  </si>
  <si>
    <t>กำหนดให้มีแบบฟอร์มรายการตรวจสอบ (Checklist) ครอบคลุมทุกขั้นตอน ตั้งแต่การจัดทำรายงานขอซื้อขอจ้างจนถึงการตรวจรับพัสดุ เพื่อให้เจ้าหน้าที่ผู้รับผิดชอบใช้ตรวจสอบความครบถ้วนของเอกสารและขั้นตอนตามระเบียบกระทรวงการคลังฯ อย่างเป็นระบบก่อนเสนอผู้บริหารลงนาม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</si>
</sst>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" applyFont="1" applyBorder="1" applyAlignment="1" applyProtection="1">
      <alignment horizontal="center" vertical="center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3" fontId="1" fillId="0" borderId="1" xfId="1" applyFont="1" applyBorder="1" applyAlignment="1" applyProtection="1">
      <alignment vertical="center"/>
      <protection locked="0"/>
    </xf>
    <xf numFmtId="43" fontId="1" fillId="0" borderId="1" xfId="1" applyFont="1" applyBorder="1" applyAlignment="1" applyProtection="1">
      <alignment horizontal="right" vertical="center" wrapText="1"/>
      <protection locked="0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1" fillId="0" borderId="0" xfId="0" applyNumberFormat="1" applyFont="1" applyProtection="1">
      <protection locked="0"/>
    </xf>
    <xf numFmtId="0" fontId="4" fillId="0" borderId="0" xfId="0" applyFont="1"/>
    <xf numFmtId="43" fontId="7" fillId="2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2" xfId="0" applyFont="1" applyBorder="1"/>
    <xf numFmtId="2" fontId="6" fillId="0" borderId="1" xfId="0" applyNumberFormat="1" applyFont="1" applyBorder="1"/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/>
    <xf numFmtId="0" fontId="6" fillId="0" borderId="1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EE4B-2453-4F52-B642-B0E599F4457D}">
  <dimension ref="A1:G73"/>
  <sheetViews>
    <sheetView view="pageBreakPreview" topLeftCell="B48" zoomScaleNormal="100" zoomScaleSheetLayoutView="100" workbookViewId="0">
      <selection activeCell="J69" sqref="J69"/>
    </sheetView>
  </sheetViews>
  <sheetFormatPr defaultRowHeight="20.25"/>
  <cols>
    <col min="1" max="1" width="2" style="18" customWidth="1"/>
    <col min="2" max="2" width="5.5703125" style="18" customWidth="1"/>
    <col min="3" max="3" width="35.28515625" style="18" customWidth="1"/>
    <col min="4" max="4" width="19.42578125" style="18" customWidth="1"/>
    <col min="5" max="5" width="15.85546875" style="18" customWidth="1"/>
    <col min="6" max="6" width="4.85546875" style="18" customWidth="1"/>
    <col min="7" max="16384" width="9.140625" style="18"/>
  </cols>
  <sheetData>
    <row r="1" spans="1:6">
      <c r="A1" s="42" t="s">
        <v>39</v>
      </c>
      <c r="B1" s="42"/>
      <c r="C1" s="42"/>
      <c r="D1" s="42"/>
      <c r="E1" s="42"/>
      <c r="F1" s="42"/>
    </row>
    <row r="2" spans="1:6" ht="6.75" customHeight="1"/>
    <row r="3" spans="1:6">
      <c r="C3" s="41" t="s">
        <v>40</v>
      </c>
      <c r="D3" s="41"/>
      <c r="E3" s="41"/>
      <c r="F3" s="41"/>
    </row>
    <row r="4" spans="1:6">
      <c r="B4" s="41" t="s">
        <v>41</v>
      </c>
      <c r="C4" s="41"/>
      <c r="D4" s="41"/>
      <c r="E4" s="41"/>
      <c r="F4" s="41"/>
    </row>
    <row r="5" spans="1:6">
      <c r="B5" s="41" t="s">
        <v>42</v>
      </c>
      <c r="C5" s="41"/>
      <c r="D5" s="41"/>
      <c r="E5" s="41"/>
      <c r="F5" s="41"/>
    </row>
    <row r="6" spans="1:6">
      <c r="B6" s="41" t="s">
        <v>43</v>
      </c>
      <c r="C6" s="41"/>
      <c r="D6" s="41"/>
      <c r="E6" s="41"/>
      <c r="F6" s="41"/>
    </row>
    <row r="7" spans="1:6">
      <c r="B7" s="41" t="s">
        <v>44</v>
      </c>
      <c r="C7" s="41"/>
      <c r="D7" s="41"/>
      <c r="E7" s="41"/>
      <c r="F7" s="41"/>
    </row>
    <row r="8" spans="1:6">
      <c r="B8" s="41" t="s">
        <v>45</v>
      </c>
      <c r="C8" s="41"/>
      <c r="D8" s="41"/>
      <c r="E8" s="41"/>
      <c r="F8" s="41"/>
    </row>
    <row r="9" spans="1:6">
      <c r="B9" s="41" t="s">
        <v>46</v>
      </c>
      <c r="C9" s="41"/>
      <c r="D9" s="41"/>
      <c r="E9" s="41"/>
      <c r="F9" s="41"/>
    </row>
    <row r="10" spans="1:6">
      <c r="B10" s="41" t="s">
        <v>47</v>
      </c>
      <c r="C10" s="41"/>
      <c r="D10" s="41"/>
      <c r="E10" s="41"/>
      <c r="F10" s="41"/>
    </row>
    <row r="11" spans="1:6">
      <c r="B11" s="41" t="s">
        <v>48</v>
      </c>
      <c r="C11" s="41"/>
      <c r="D11" s="41"/>
      <c r="E11" s="41"/>
      <c r="F11" s="41"/>
    </row>
    <row r="12" spans="1:6">
      <c r="B12" s="41" t="s">
        <v>49</v>
      </c>
      <c r="C12" s="41"/>
      <c r="D12" s="41"/>
      <c r="E12" s="41"/>
      <c r="F12" s="41"/>
    </row>
    <row r="13" spans="1:6" ht="6.75" customHeight="1"/>
    <row r="14" spans="1:6">
      <c r="B14" s="42" t="s">
        <v>50</v>
      </c>
      <c r="C14" s="42"/>
      <c r="D14" s="42"/>
      <c r="E14" s="42"/>
      <c r="F14" s="42"/>
    </row>
    <row r="15" spans="1:6">
      <c r="B15" s="44" t="s">
        <v>52</v>
      </c>
      <c r="C15" s="44"/>
      <c r="D15" s="44"/>
      <c r="E15" s="44"/>
      <c r="F15" s="44"/>
    </row>
    <row r="16" spans="1:6" s="19" customFormat="1" ht="19.5">
      <c r="B16" s="24" t="s">
        <v>53</v>
      </c>
      <c r="C16" s="24" t="s">
        <v>54</v>
      </c>
      <c r="D16" s="24" t="s">
        <v>55</v>
      </c>
      <c r="E16" s="24" t="s">
        <v>56</v>
      </c>
    </row>
    <row r="17" spans="2:7">
      <c r="B17" s="20">
        <v>1</v>
      </c>
      <c r="C17" s="30" t="s">
        <v>57</v>
      </c>
      <c r="D17" s="20">
        <v>1</v>
      </c>
      <c r="E17" s="22">
        <f>(D17*100)/D23</f>
        <v>14.285714285714286</v>
      </c>
      <c r="F17" s="19"/>
    </row>
    <row r="18" spans="2:7">
      <c r="B18" s="20">
        <v>2</v>
      </c>
      <c r="C18" s="35" t="s">
        <v>58</v>
      </c>
      <c r="D18" s="20">
        <v>0</v>
      </c>
      <c r="E18" s="20">
        <v>0</v>
      </c>
      <c r="F18" s="19"/>
    </row>
    <row r="19" spans="2:7">
      <c r="B19" s="20">
        <v>3</v>
      </c>
      <c r="C19" s="21" t="s">
        <v>59</v>
      </c>
      <c r="D19" s="23">
        <v>0</v>
      </c>
      <c r="E19" s="20">
        <v>0</v>
      </c>
      <c r="F19" s="19"/>
    </row>
    <row r="20" spans="2:7">
      <c r="B20" s="20">
        <v>3.1</v>
      </c>
      <c r="C20" s="36" t="s">
        <v>60</v>
      </c>
      <c r="D20" s="20">
        <v>0</v>
      </c>
      <c r="E20" s="20">
        <v>0</v>
      </c>
      <c r="F20" s="19"/>
    </row>
    <row r="21" spans="2:7">
      <c r="B21" s="20">
        <v>3.2</v>
      </c>
      <c r="C21" s="37" t="s">
        <v>80</v>
      </c>
      <c r="D21" s="20">
        <v>0</v>
      </c>
      <c r="E21" s="20">
        <v>0</v>
      </c>
      <c r="F21" s="19"/>
    </row>
    <row r="22" spans="2:7">
      <c r="B22" s="20">
        <v>4</v>
      </c>
      <c r="C22" s="34" t="s">
        <v>2</v>
      </c>
      <c r="D22" s="20">
        <v>6</v>
      </c>
      <c r="E22" s="22">
        <f>(D22*100)/D23</f>
        <v>85.714285714285708</v>
      </c>
      <c r="F22" s="19"/>
    </row>
    <row r="23" spans="2:7">
      <c r="B23" s="43" t="s">
        <v>61</v>
      </c>
      <c r="C23" s="43"/>
      <c r="D23" s="25">
        <f>SUM(D17:D22)</f>
        <v>7</v>
      </c>
      <c r="E23" s="32">
        <f>SUM(E17:E22)</f>
        <v>100</v>
      </c>
      <c r="F23" s="19"/>
    </row>
    <row r="24" spans="2:7" ht="6.75" customHeight="1"/>
    <row r="25" spans="2:7">
      <c r="C25" s="18" t="s">
        <v>63</v>
      </c>
    </row>
    <row r="26" spans="2:7">
      <c r="B26" s="18" t="s">
        <v>64</v>
      </c>
    </row>
    <row r="27" spans="2:7">
      <c r="B27" s="18" t="s">
        <v>65</v>
      </c>
    </row>
    <row r="28" spans="2:7">
      <c r="B28" s="18" t="s">
        <v>67</v>
      </c>
    </row>
    <row r="29" spans="2:7">
      <c r="B29" s="18" t="s">
        <v>66</v>
      </c>
    </row>
    <row r="30" spans="2:7">
      <c r="B30" s="18" t="s">
        <v>62</v>
      </c>
    </row>
    <row r="31" spans="2:7">
      <c r="C31" s="44" t="s">
        <v>76</v>
      </c>
      <c r="D31" s="44"/>
      <c r="E31" s="44"/>
      <c r="F31" s="44"/>
      <c r="G31" s="44"/>
    </row>
    <row r="40" spans="2:6">
      <c r="B40" s="42" t="s">
        <v>51</v>
      </c>
      <c r="C40" s="42"/>
      <c r="D40" s="42"/>
      <c r="E40" s="42"/>
      <c r="F40" s="42"/>
    </row>
    <row r="41" spans="2:6">
      <c r="B41" s="44" t="s">
        <v>68</v>
      </c>
      <c r="C41" s="44"/>
      <c r="D41" s="44"/>
      <c r="E41" s="44"/>
      <c r="F41" s="44"/>
    </row>
    <row r="42" spans="2:6" s="19" customFormat="1" ht="19.5">
      <c r="B42" s="24" t="s">
        <v>53</v>
      </c>
      <c r="C42" s="24" t="s">
        <v>54</v>
      </c>
      <c r="D42" s="24" t="s">
        <v>69</v>
      </c>
      <c r="E42" s="24" t="s">
        <v>56</v>
      </c>
    </row>
    <row r="43" spans="2:6">
      <c r="B43" s="20">
        <v>1</v>
      </c>
      <c r="C43" s="21" t="s">
        <v>57</v>
      </c>
      <c r="D43" s="29">
        <f>'2568'!I10</f>
        <v>8600000</v>
      </c>
      <c r="E43" s="31">
        <f>(D43*100)/D49</f>
        <v>85.175922945502265</v>
      </c>
      <c r="F43" s="19"/>
    </row>
    <row r="44" spans="2:6">
      <c r="B44" s="20">
        <v>2</v>
      </c>
      <c r="C44" s="21" t="s">
        <v>58</v>
      </c>
      <c r="D44" s="29">
        <v>0</v>
      </c>
      <c r="E44" s="21">
        <v>0</v>
      </c>
      <c r="F44" s="19"/>
    </row>
    <row r="45" spans="2:6">
      <c r="B45" s="20">
        <v>3</v>
      </c>
      <c r="C45" s="34" t="s">
        <v>59</v>
      </c>
      <c r="D45" s="29">
        <v>0</v>
      </c>
      <c r="E45" s="21">
        <v>0</v>
      </c>
      <c r="F45" s="19"/>
    </row>
    <row r="46" spans="2:6">
      <c r="B46" s="20">
        <v>3.1</v>
      </c>
      <c r="C46" s="36" t="s">
        <v>60</v>
      </c>
      <c r="D46" s="29">
        <v>0</v>
      </c>
      <c r="E46" s="21">
        <v>0</v>
      </c>
      <c r="F46" s="19"/>
    </row>
    <row r="47" spans="2:6">
      <c r="B47" s="20">
        <v>3.2</v>
      </c>
      <c r="C47" s="37" t="s">
        <v>80</v>
      </c>
      <c r="D47" s="29">
        <v>0</v>
      </c>
      <c r="E47" s="21">
        <v>0</v>
      </c>
      <c r="F47" s="19"/>
    </row>
    <row r="48" spans="2:6">
      <c r="B48" s="20">
        <v>4</v>
      </c>
      <c r="C48" s="20" t="s">
        <v>2</v>
      </c>
      <c r="D48" s="29">
        <f>'2568'!I14</f>
        <v>1496750</v>
      </c>
      <c r="E48" s="31">
        <f>(D48*100)/D49</f>
        <v>14.824077054497735</v>
      </c>
      <c r="F48" s="19"/>
    </row>
    <row r="49" spans="2:6">
      <c r="B49" s="43" t="s">
        <v>61</v>
      </c>
      <c r="C49" s="43"/>
      <c r="D49" s="28">
        <f>SUM(D43:D48)</f>
        <v>10096750</v>
      </c>
      <c r="E49" s="33">
        <f>SUM(E43:E48)</f>
        <v>100</v>
      </c>
      <c r="F49" s="19"/>
    </row>
    <row r="50" spans="2:6">
      <c r="C50" s="18" t="s">
        <v>70</v>
      </c>
    </row>
    <row r="51" spans="2:6">
      <c r="B51" s="18" t="s">
        <v>71</v>
      </c>
    </row>
    <row r="52" spans="2:6">
      <c r="B52" s="18" t="s">
        <v>72</v>
      </c>
    </row>
    <row r="53" spans="2:6">
      <c r="B53" s="18" t="s">
        <v>73</v>
      </c>
    </row>
    <row r="54" spans="2:6">
      <c r="B54" s="18" t="s">
        <v>74</v>
      </c>
    </row>
    <row r="55" spans="2:6">
      <c r="B55" s="18" t="s">
        <v>75</v>
      </c>
    </row>
    <row r="56" spans="2:6">
      <c r="B56" s="18" t="s">
        <v>62</v>
      </c>
    </row>
    <row r="57" spans="2:6">
      <c r="B57" s="44" t="s">
        <v>77</v>
      </c>
      <c r="C57" s="44"/>
      <c r="D57" s="44"/>
      <c r="E57" s="44"/>
      <c r="F57" s="44"/>
    </row>
    <row r="68" spans="2:6">
      <c r="B68" s="27" t="s">
        <v>78</v>
      </c>
    </row>
    <row r="69" spans="2:6">
      <c r="B69" s="18" t="s">
        <v>81</v>
      </c>
    </row>
    <row r="70" spans="2:6">
      <c r="B70" s="18" t="s">
        <v>82</v>
      </c>
    </row>
    <row r="72" spans="2:6">
      <c r="B72" s="27" t="s">
        <v>79</v>
      </c>
    </row>
    <row r="73" spans="2:6" ht="58.5" customHeight="1">
      <c r="B73" s="45" t="s">
        <v>83</v>
      </c>
      <c r="C73" s="45"/>
      <c r="D73" s="45"/>
      <c r="E73" s="45"/>
      <c r="F73" s="45"/>
    </row>
  </sheetData>
  <mergeCells count="20">
    <mergeCell ref="B49:C49"/>
    <mergeCell ref="C31:G31"/>
    <mergeCell ref="B57:F57"/>
    <mergeCell ref="B73:F73"/>
    <mergeCell ref="B40:F40"/>
    <mergeCell ref="B41:F41"/>
    <mergeCell ref="B23:C23"/>
    <mergeCell ref="B14:F14"/>
    <mergeCell ref="B15:F15"/>
    <mergeCell ref="B8:F8"/>
    <mergeCell ref="B9:F9"/>
    <mergeCell ref="B10:F10"/>
    <mergeCell ref="B11:F11"/>
    <mergeCell ref="B12:F12"/>
    <mergeCell ref="B7:F7"/>
    <mergeCell ref="A1:F1"/>
    <mergeCell ref="C3:F3"/>
    <mergeCell ref="B4:F4"/>
    <mergeCell ref="B5:F5"/>
    <mergeCell ref="B6:F6"/>
  </mergeCells>
  <phoneticPr fontId="5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88C3-9BF7-4A83-9C53-ECC6F90892DC}">
  <sheetPr>
    <pageSetUpPr fitToPage="1"/>
  </sheetPr>
  <dimension ref="A1:M14"/>
  <sheetViews>
    <sheetView tabSelected="1" topLeftCell="C1" zoomScale="55" zoomScaleNormal="55" zoomScaleSheetLayoutView="55" workbookViewId="0">
      <selection activeCell="L14" sqref="L14"/>
    </sheetView>
  </sheetViews>
  <sheetFormatPr defaultColWidth="9" defaultRowHeight="24"/>
  <cols>
    <col min="1" max="1" width="7" style="1" bestFit="1" customWidth="1"/>
    <col min="2" max="2" width="67.85546875" style="1" bestFit="1" customWidth="1"/>
    <col min="3" max="3" width="20.7109375" style="1" bestFit="1" customWidth="1"/>
    <col min="4" max="4" width="19.85546875" style="1" customWidth="1"/>
    <col min="5" max="5" width="21.85546875" style="1" bestFit="1" customWidth="1"/>
    <col min="6" max="6" width="20.42578125" style="1" bestFit="1" customWidth="1"/>
    <col min="7" max="7" width="16.7109375" style="1" customWidth="1"/>
    <col min="8" max="8" width="15.5703125" style="1" bestFit="1" customWidth="1"/>
    <col min="9" max="9" width="18.28515625" style="1" customWidth="1"/>
    <col min="10" max="10" width="35.42578125" style="3" customWidth="1"/>
    <col min="11" max="11" width="22" style="3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J1" s="1"/>
      <c r="K1" s="2" t="s">
        <v>8</v>
      </c>
      <c r="L1" s="3"/>
      <c r="M1" s="3"/>
    </row>
    <row r="2" spans="1:13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"/>
      <c r="M2" s="3"/>
    </row>
    <row r="3" spans="1:13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"/>
      <c r="M3" s="3"/>
    </row>
    <row r="5" spans="1:13" ht="74.099999999999994" customHeight="1">
      <c r="A5" s="7" t="s">
        <v>15</v>
      </c>
      <c r="B5" s="7" t="s">
        <v>5</v>
      </c>
      <c r="C5" s="7" t="s">
        <v>11</v>
      </c>
      <c r="D5" s="7" t="s">
        <v>6</v>
      </c>
      <c r="E5" s="7" t="s">
        <v>0</v>
      </c>
      <c r="F5" s="38" t="s">
        <v>7</v>
      </c>
      <c r="G5" s="38"/>
      <c r="H5" s="38" t="s">
        <v>12</v>
      </c>
      <c r="I5" s="38"/>
      <c r="J5" s="7" t="s">
        <v>3</v>
      </c>
      <c r="K5" s="7" t="s">
        <v>4</v>
      </c>
    </row>
    <row r="6" spans="1:13" s="4" customFormat="1" ht="87" customHeight="1">
      <c r="A6" s="7">
        <v>1</v>
      </c>
      <c r="B6" s="5" t="s">
        <v>29</v>
      </c>
      <c r="C6" s="14">
        <v>471000</v>
      </c>
      <c r="D6" s="14">
        <v>465959</v>
      </c>
      <c r="E6" s="5" t="s">
        <v>2</v>
      </c>
      <c r="F6" s="12" t="s">
        <v>35</v>
      </c>
      <c r="G6" s="14">
        <v>465000</v>
      </c>
      <c r="H6" s="12" t="s">
        <v>18</v>
      </c>
      <c r="I6" s="14">
        <v>465000</v>
      </c>
      <c r="J6" s="17" t="s">
        <v>26</v>
      </c>
      <c r="K6" s="16" t="s">
        <v>24</v>
      </c>
      <c r="L6" s="13"/>
      <c r="M6" s="13"/>
    </row>
    <row r="7" spans="1:13" s="4" customFormat="1" ht="96">
      <c r="A7" s="7">
        <v>2</v>
      </c>
      <c r="B7" s="12" t="s">
        <v>28</v>
      </c>
      <c r="C7" s="14">
        <v>222000</v>
      </c>
      <c r="D7" s="14">
        <v>222000</v>
      </c>
      <c r="E7" s="5" t="s">
        <v>2</v>
      </c>
      <c r="F7" s="12" t="s">
        <v>19</v>
      </c>
      <c r="G7" s="14">
        <v>222000</v>
      </c>
      <c r="H7" s="12" t="s">
        <v>19</v>
      </c>
      <c r="I7" s="14">
        <v>222000</v>
      </c>
      <c r="J7" s="6" t="s">
        <v>25</v>
      </c>
      <c r="K7" s="16" t="s">
        <v>27</v>
      </c>
      <c r="L7" s="13"/>
      <c r="M7" s="13"/>
    </row>
    <row r="8" spans="1:13" s="4" customFormat="1" ht="72">
      <c r="A8" s="7">
        <v>3</v>
      </c>
      <c r="B8" s="12" t="s">
        <v>31</v>
      </c>
      <c r="C8" s="14">
        <v>352500</v>
      </c>
      <c r="D8" s="14">
        <v>352500</v>
      </c>
      <c r="E8" s="5" t="s">
        <v>2</v>
      </c>
      <c r="F8" s="12" t="s">
        <v>19</v>
      </c>
      <c r="G8" s="14">
        <v>352500</v>
      </c>
      <c r="H8" s="12" t="s">
        <v>19</v>
      </c>
      <c r="I8" s="14">
        <v>352500</v>
      </c>
      <c r="J8" s="6" t="s">
        <v>25</v>
      </c>
      <c r="K8" s="16" t="s">
        <v>30</v>
      </c>
      <c r="L8" s="13"/>
      <c r="M8" s="13"/>
    </row>
    <row r="9" spans="1:13" s="4" customFormat="1" ht="96">
      <c r="A9" s="7">
        <v>4</v>
      </c>
      <c r="B9" s="12" t="s">
        <v>32</v>
      </c>
      <c r="C9" s="14">
        <v>353700</v>
      </c>
      <c r="D9" s="14">
        <v>353700</v>
      </c>
      <c r="E9" s="5" t="s">
        <v>2</v>
      </c>
      <c r="F9" s="12" t="s">
        <v>19</v>
      </c>
      <c r="G9" s="14">
        <v>353700</v>
      </c>
      <c r="H9" s="12" t="s">
        <v>19</v>
      </c>
      <c r="I9" s="14">
        <v>353700</v>
      </c>
      <c r="J9" s="6" t="s">
        <v>25</v>
      </c>
      <c r="K9" s="16" t="s">
        <v>33</v>
      </c>
      <c r="L9" s="13"/>
      <c r="M9" s="13"/>
    </row>
    <row r="10" spans="1:13" s="4" customFormat="1" ht="120">
      <c r="A10" s="7">
        <v>5</v>
      </c>
      <c r="B10" s="12" t="s">
        <v>17</v>
      </c>
      <c r="C10" s="14">
        <v>9800000</v>
      </c>
      <c r="D10" s="14">
        <v>10385104.029999999</v>
      </c>
      <c r="E10" s="5" t="s">
        <v>1</v>
      </c>
      <c r="F10" s="12" t="s">
        <v>20</v>
      </c>
      <c r="G10" s="15" t="s">
        <v>22</v>
      </c>
      <c r="H10" s="12" t="s">
        <v>14</v>
      </c>
      <c r="I10" s="14">
        <v>8600000</v>
      </c>
      <c r="J10" s="17" t="s">
        <v>23</v>
      </c>
      <c r="K10" s="16" t="s">
        <v>21</v>
      </c>
      <c r="L10" s="13"/>
      <c r="M10" s="13"/>
    </row>
    <row r="11" spans="1:13" s="4" customFormat="1" ht="72">
      <c r="A11" s="7">
        <v>6</v>
      </c>
      <c r="B11" s="12" t="s">
        <v>37</v>
      </c>
      <c r="C11" s="14">
        <v>24450</v>
      </c>
      <c r="D11" s="14">
        <v>24450</v>
      </c>
      <c r="E11" s="5" t="s">
        <v>2</v>
      </c>
      <c r="F11" s="12" t="s">
        <v>35</v>
      </c>
      <c r="G11" s="14">
        <v>24450</v>
      </c>
      <c r="H11" s="12" t="s">
        <v>35</v>
      </c>
      <c r="I11" s="14">
        <v>24450</v>
      </c>
      <c r="J11" s="17" t="s">
        <v>26</v>
      </c>
      <c r="K11" s="16" t="s">
        <v>36</v>
      </c>
      <c r="L11" s="13"/>
      <c r="M11" s="13"/>
    </row>
    <row r="12" spans="1:13" s="4" customFormat="1" ht="72">
      <c r="A12" s="7">
        <v>7</v>
      </c>
      <c r="B12" s="12" t="s">
        <v>37</v>
      </c>
      <c r="C12" s="14">
        <v>79100</v>
      </c>
      <c r="D12" s="14">
        <v>79100</v>
      </c>
      <c r="E12" s="5" t="s">
        <v>2</v>
      </c>
      <c r="F12" s="12" t="s">
        <v>35</v>
      </c>
      <c r="G12" s="14">
        <v>79100</v>
      </c>
      <c r="H12" s="12" t="s">
        <v>35</v>
      </c>
      <c r="I12" s="14">
        <v>79100</v>
      </c>
      <c r="J12" s="17" t="s">
        <v>26</v>
      </c>
      <c r="K12" s="16" t="s">
        <v>38</v>
      </c>
      <c r="L12" s="13"/>
      <c r="M12" s="13"/>
    </row>
    <row r="13" spans="1:13">
      <c r="G13" s="26"/>
      <c r="I13" s="26">
        <f>SUM(I6:I12)</f>
        <v>10096750</v>
      </c>
    </row>
    <row r="14" spans="1:13">
      <c r="I14" s="26">
        <f>I6+I7+I8+I9+I11+I12</f>
        <v>1496750</v>
      </c>
    </row>
  </sheetData>
  <mergeCells count="4">
    <mergeCell ref="F5:G5"/>
    <mergeCell ref="H5:I5"/>
    <mergeCell ref="A2:K2"/>
    <mergeCell ref="A3:K3"/>
  </mergeCells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A8A8-A4C4-4577-9701-3F4227F11DEA}">
  <sheetPr>
    <pageSetUpPr fitToPage="1"/>
  </sheetPr>
  <dimension ref="A1:M6"/>
  <sheetViews>
    <sheetView zoomScale="85" zoomScaleNormal="85" zoomScaleSheetLayoutView="55" workbookViewId="0">
      <selection activeCell="B12" sqref="B12"/>
    </sheetView>
  </sheetViews>
  <sheetFormatPr defaultColWidth="9" defaultRowHeight="24"/>
  <cols>
    <col min="1" max="1" width="7" style="1" bestFit="1" customWidth="1"/>
    <col min="2" max="2" width="39.42578125" style="1" customWidth="1"/>
    <col min="3" max="3" width="20.7109375" style="1" bestFit="1" customWidth="1"/>
    <col min="4" max="4" width="12.5703125" style="1" bestFit="1" customWidth="1"/>
    <col min="5" max="5" width="16.42578125" style="1" bestFit="1" customWidth="1"/>
    <col min="6" max="6" width="15.5703125" style="1" bestFit="1" customWidth="1"/>
    <col min="7" max="7" width="12.5703125" style="1" bestFit="1" customWidth="1"/>
    <col min="8" max="8" width="15.5703125" style="1" bestFit="1" customWidth="1"/>
    <col min="9" max="9" width="12.5703125" style="1" bestFit="1" customWidth="1"/>
    <col min="10" max="10" width="34.7109375" style="1" bestFit="1" customWidth="1"/>
    <col min="11" max="11" width="22" style="1" bestFit="1" customWidth="1"/>
    <col min="12" max="12" width="33" style="1" bestFit="1" customWidth="1"/>
    <col min="13" max="13" width="25.42578125" style="1" bestFit="1" customWidth="1"/>
    <col min="14" max="16384" width="9" style="3"/>
  </cols>
  <sheetData>
    <row r="1" spans="1:13">
      <c r="K1" s="2" t="s">
        <v>8</v>
      </c>
      <c r="L1" s="3"/>
      <c r="M1" s="3"/>
    </row>
    <row r="2" spans="1:13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"/>
      <c r="M2" s="3"/>
    </row>
    <row r="3" spans="1:13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"/>
      <c r="M3" s="3"/>
    </row>
    <row r="5" spans="1:13" ht="50.25" customHeight="1">
      <c r="A5" s="7" t="s">
        <v>15</v>
      </c>
      <c r="B5" s="7" t="s">
        <v>5</v>
      </c>
      <c r="C5" s="7" t="s">
        <v>11</v>
      </c>
      <c r="D5" s="7" t="s">
        <v>6</v>
      </c>
      <c r="E5" s="7" t="s">
        <v>0</v>
      </c>
      <c r="F5" s="46" t="s">
        <v>7</v>
      </c>
      <c r="G5" s="47"/>
      <c r="H5" s="46" t="s">
        <v>12</v>
      </c>
      <c r="I5" s="47"/>
      <c r="J5" s="7" t="s">
        <v>3</v>
      </c>
      <c r="K5" s="7" t="s">
        <v>4</v>
      </c>
    </row>
    <row r="6" spans="1:13" ht="108" customHeight="1">
      <c r="A6" s="7">
        <v>1</v>
      </c>
      <c r="B6" s="9" t="s">
        <v>13</v>
      </c>
      <c r="C6" s="10">
        <v>400637.62</v>
      </c>
      <c r="D6" s="10">
        <v>400600</v>
      </c>
      <c r="E6" s="7" t="s">
        <v>2</v>
      </c>
      <c r="F6" s="8" t="s">
        <v>14</v>
      </c>
      <c r="G6" s="10">
        <v>400600</v>
      </c>
      <c r="H6" s="8" t="s">
        <v>14</v>
      </c>
      <c r="I6" s="10">
        <v>400600</v>
      </c>
      <c r="J6" s="9" t="s">
        <v>25</v>
      </c>
      <c r="K6" s="11" t="s">
        <v>16</v>
      </c>
    </row>
  </sheetData>
  <sheetProtection selectLockedCells="1" selectUnlockedCells="1"/>
  <mergeCells count="4">
    <mergeCell ref="A2:K2"/>
    <mergeCell ref="A3:K3"/>
    <mergeCell ref="H5:I5"/>
    <mergeCell ref="F5:G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lรายงานสรุป68</vt:lpstr>
      <vt:lpstr>2568</vt:lpstr>
      <vt:lpstr>2569</vt:lpstr>
      <vt:lpstr>lรายงานสรุป68!Print_Area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antz angella</cp:lastModifiedBy>
  <cp:lastPrinted>2026-05-27T06:53:32Z</cp:lastPrinted>
  <dcterms:created xsi:type="dcterms:W3CDTF">2024-09-18T07:07:46Z</dcterms:created>
  <dcterms:modified xsi:type="dcterms:W3CDTF">2026-06-08T08:50:52Z</dcterms:modified>
</cp:coreProperties>
</file>